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95" windowHeight="10710"/>
  </bookViews>
  <sheets>
    <sheet name="Лист1" sheetId="1" r:id="rId1"/>
  </sheets>
  <definedNames>
    <definedName name="_xlnm.Print_Titles" localSheetId="0">Лист1!$A:$C</definedName>
  </definedNames>
  <calcPr calcId="125725"/>
</workbook>
</file>

<file path=xl/calcChain.xml><?xml version="1.0" encoding="utf-8"?>
<calcChain xmlns="http://schemas.openxmlformats.org/spreadsheetml/2006/main">
  <c r="E59" i="1"/>
  <c r="F63"/>
  <c r="F65"/>
  <c r="E60"/>
  <c r="D60"/>
  <c r="E64"/>
  <c r="D64"/>
  <c r="D59" s="1"/>
  <c r="D58" s="1"/>
  <c r="F46"/>
  <c r="F47"/>
  <c r="E10"/>
  <c r="E42" s="1"/>
  <c r="D42"/>
  <c r="D30"/>
  <c r="D31"/>
  <c r="E45"/>
  <c r="F40"/>
  <c r="F41"/>
  <c r="D43"/>
  <c r="D44"/>
  <c r="D45"/>
  <c r="E11"/>
  <c r="E12"/>
  <c r="E14"/>
  <c r="E27"/>
  <c r="E30"/>
  <c r="E31"/>
  <c r="E32"/>
  <c r="E35"/>
  <c r="E37"/>
  <c r="E34" s="1"/>
  <c r="E39"/>
  <c r="D34"/>
  <c r="D39"/>
  <c r="D35"/>
  <c r="D32"/>
  <c r="D14"/>
  <c r="D16"/>
  <c r="D27"/>
  <c r="D17"/>
  <c r="F17" s="1"/>
  <c r="F24"/>
  <c r="F25"/>
  <c r="F18"/>
  <c r="F19"/>
  <c r="F64" l="1"/>
  <c r="F34"/>
  <c r="F33"/>
  <c r="E55"/>
  <c r="E54" s="1"/>
  <c r="E53" s="1"/>
  <c r="D55"/>
  <c r="D54" s="1"/>
  <c r="F56"/>
  <c r="F57"/>
  <c r="F61"/>
  <c r="F62"/>
  <c r="E44"/>
  <c r="E43" s="1"/>
  <c r="E49" s="1"/>
  <c r="F35"/>
  <c r="F30"/>
  <c r="F31"/>
  <c r="F16"/>
  <c r="F27"/>
  <c r="F26"/>
  <c r="F48"/>
  <c r="F39"/>
  <c r="F38"/>
  <c r="F36"/>
  <c r="F29"/>
  <c r="F23"/>
  <c r="F22"/>
  <c r="F21"/>
  <c r="F20"/>
  <c r="F13"/>
  <c r="F37" l="1"/>
  <c r="E58"/>
  <c r="E66" s="1"/>
  <c r="F55"/>
  <c r="D53"/>
  <c r="F53" s="1"/>
  <c r="F54"/>
  <c r="F60"/>
  <c r="F45"/>
  <c r="F15"/>
  <c r="F12"/>
  <c r="F32"/>
  <c r="F28" s="1"/>
  <c r="D49"/>
  <c r="F44"/>
  <c r="F59" l="1"/>
  <c r="F58"/>
  <c r="D66"/>
  <c r="F66" s="1"/>
  <c r="F10"/>
  <c r="E50"/>
  <c r="E68" s="1"/>
  <c r="F14"/>
  <c r="F49"/>
  <c r="F43"/>
  <c r="F42" l="1"/>
  <c r="D50"/>
  <c r="F50" l="1"/>
  <c r="D68"/>
</calcChain>
</file>

<file path=xl/sharedStrings.xml><?xml version="1.0" encoding="utf-8"?>
<sst xmlns="http://schemas.openxmlformats.org/spreadsheetml/2006/main" count="71" uniqueCount="68">
  <si>
    <t>% викон.</t>
  </si>
  <si>
    <t>Податкові надходження  </t>
  </si>
  <si>
    <t>Інші податки та збори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</si>
  <si>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</si>
  <si>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</si>
  <si>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</si>
  <si>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</si>
  <si>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</si>
  <si>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</si>
  <si>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</si>
  <si>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</si>
  <si>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</si>
  <si>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Додаток  1</t>
  </si>
  <si>
    <t xml:space="preserve">  дохідної частини  сільського бюджету Лоцкинської сільської ради               </t>
  </si>
  <si>
    <t>Разом доходів</t>
  </si>
  <si>
    <t>Код</t>
  </si>
  <si>
    <t>ДОХОДИ (загальний фонд)</t>
  </si>
  <si>
    <t>План з урахуванням змін</t>
  </si>
  <si>
    <t>Виконано</t>
  </si>
  <si>
    <t>Всього доходів (Загальний фонд)</t>
  </si>
  <si>
    <t>тис.грн.</t>
  </si>
  <si>
    <t>Єдиний податок з фізичних осіб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</si>
  <si>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</si>
  <si>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</si>
  <si>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</si>
  <si>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</si>
  <si>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Доходи (Спеціальний фонд)</t>
  </si>
  <si>
    <t>Всього доходів (Спеціальний фонд)</t>
  </si>
  <si>
    <t>ВСЬОГО ДОХОДІВ</t>
  </si>
  <si>
    <t>до рішення Лоцкинської сільської ради</t>
  </si>
  <si>
    <t>Екологічний податок</t>
  </si>
  <si>
    <t>Франчук І.В.</t>
  </si>
  <si>
    <t>Надходження від викидів забруднюючих речовин в атмосферне повітря стаціонарними джерелами забруднення.</t>
  </si>
  <si>
    <t xml:space="preserve">                                         Виконання</t>
  </si>
  <si>
    <t>Надходження від розміщення відходів у спеціально відведених для цього місцях</t>
  </si>
  <si>
    <t>Плата за надання адміністративних послуг</t>
  </si>
  <si>
    <t>Плата за надання інших адміністративних послуг</t>
  </si>
  <si>
    <t>Головний бухгалтер сільської ради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</si>
  <si>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</si>
  <si>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</si>
  <si>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</si>
  <si>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</si>
  <si>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</si>
  <si>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</si>
  <si>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</si>
  <si>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</si>
  <si>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</si>
  <si>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</si>
  <si>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</si>
  <si>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</si>
  <si>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</si>
  <si>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</si>
  <si>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</si>
  <si>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</si>
  <si>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</si>
  <si>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</si>
  <si>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</si>
  <si>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</si>
  <si>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</si>
  <si>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</si>
  <si>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</si>
  <si>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</si>
  <si>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</si>
  <si>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 xml:space="preserve">                                  за січень-березень 2019 року</t>
  </si>
  <si>
    <t>Благодійні внески, гранти та дарунки</t>
  </si>
  <si>
    <t>Від оренди майна бюджетних установ</t>
  </si>
  <si>
    <t>Інші джерела власних надходжень</t>
  </si>
  <si>
    <t>№1 від 10.06.2019 року</t>
  </si>
</sst>
</file>

<file path=xl/styles.xml><?xml version="1.0" encoding="utf-8"?>
<styleSheet xmlns="http://schemas.openxmlformats.org/spreadsheetml/2006/main">
  <numFmts count="6">
    <numFmt numFmtId="164" formatCode="#0.00"/>
    <numFmt numFmtId="165" formatCode="#0.0"/>
    <numFmt numFmtId="166" formatCode="#0.000"/>
    <numFmt numFmtId="167" formatCode="0.000"/>
    <numFmt numFmtId="168" formatCode="0.0"/>
    <numFmt numFmtId="169" formatCode="#0.00000"/>
  </numFmts>
  <fonts count="9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166" fontId="1" fillId="0" borderId="0" xfId="0" applyNumberFormat="1" applyFont="1" applyBorder="1"/>
    <xf numFmtId="0" fontId="0" fillId="0" borderId="1" xfId="0" applyBorder="1"/>
    <xf numFmtId="0" fontId="4" fillId="0" borderId="6" xfId="0" applyFont="1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7" xfId="0" applyBorder="1"/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0" xfId="0" applyFont="1"/>
    <xf numFmtId="2" fontId="1" fillId="0" borderId="1" xfId="0" applyNumberFormat="1" applyFont="1" applyBorder="1" applyAlignment="1">
      <alignment horizontal="right"/>
    </xf>
    <xf numFmtId="167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6" fontId="4" fillId="0" borderId="6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166" fontId="4" fillId="0" borderId="1" xfId="0" applyNumberFormat="1" applyFont="1" applyBorder="1" applyAlignment="1">
      <alignment horizontal="right"/>
    </xf>
    <xf numFmtId="0" fontId="6" fillId="0" borderId="0" xfId="0" applyFont="1"/>
    <xf numFmtId="164" fontId="0" fillId="0" borderId="1" xfId="0" applyNumberFormat="1" applyBorder="1" applyAlignment="1">
      <alignment horizontal="right"/>
    </xf>
    <xf numFmtId="0" fontId="0" fillId="0" borderId="15" xfId="0" applyBorder="1"/>
    <xf numFmtId="0" fontId="4" fillId="0" borderId="16" xfId="0" applyFont="1" applyBorder="1"/>
    <xf numFmtId="166" fontId="1" fillId="0" borderId="16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2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0" xfId="0"/>
    <xf numFmtId="0" fontId="0" fillId="0" borderId="1" xfId="0" applyBorder="1"/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0" fillId="0" borderId="18" xfId="0" applyBorder="1"/>
    <xf numFmtId="0" fontId="0" fillId="0" borderId="18" xfId="0" applyBorder="1" applyAlignment="1">
      <alignment wrapText="1"/>
    </xf>
    <xf numFmtId="166" fontId="0" fillId="0" borderId="18" xfId="0" applyNumberForma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1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horizontal="right"/>
    </xf>
    <xf numFmtId="167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selection activeCell="E3" sqref="E3"/>
    </sheetView>
  </sheetViews>
  <sheetFormatPr defaultRowHeight="12.75"/>
  <cols>
    <col min="1" max="1" width="5" style="3" customWidth="1"/>
    <col min="2" max="2" width="10" bestFit="1" customWidth="1"/>
    <col min="3" max="3" width="41.7109375" customWidth="1"/>
    <col min="4" max="4" width="14" style="2" customWidth="1"/>
    <col min="5" max="5" width="18.140625" style="2" customWidth="1"/>
    <col min="6" max="6" width="14.140625" style="2" customWidth="1"/>
  </cols>
  <sheetData>
    <row r="1" spans="1:10">
      <c r="A1" s="6"/>
      <c r="B1" s="4"/>
      <c r="C1" s="4"/>
      <c r="D1" s="21"/>
      <c r="E1" s="38" t="s">
        <v>12</v>
      </c>
    </row>
    <row r="2" spans="1:10">
      <c r="A2" s="6"/>
      <c r="B2" s="4"/>
      <c r="C2" s="4"/>
      <c r="D2" s="21"/>
      <c r="E2" s="39"/>
      <c r="F2" s="24" t="s">
        <v>29</v>
      </c>
    </row>
    <row r="3" spans="1:10">
      <c r="A3" s="6"/>
      <c r="B3" s="4"/>
      <c r="C3" s="4"/>
      <c r="D3" s="21"/>
      <c r="E3" s="21" t="s">
        <v>67</v>
      </c>
    </row>
    <row r="4" spans="1:10">
      <c r="A4" s="6"/>
      <c r="B4" s="4"/>
      <c r="C4" s="4"/>
      <c r="D4" s="21"/>
      <c r="E4" s="21"/>
    </row>
    <row r="5" spans="1:10" ht="18.75">
      <c r="A5" s="85" t="s">
        <v>33</v>
      </c>
      <c r="B5" s="85"/>
      <c r="C5" s="85"/>
      <c r="D5" s="85"/>
      <c r="E5" s="22"/>
    </row>
    <row r="6" spans="1:10" ht="18.75" customHeight="1">
      <c r="A6" s="86" t="s">
        <v>13</v>
      </c>
      <c r="B6" s="86"/>
      <c r="C6" s="86"/>
      <c r="D6" s="86"/>
      <c r="E6" s="86"/>
      <c r="F6" s="86"/>
    </row>
    <row r="7" spans="1:10" ht="18.75">
      <c r="A7" s="86" t="s">
        <v>63</v>
      </c>
      <c r="B7" s="86"/>
      <c r="C7" s="86"/>
      <c r="D7" s="86"/>
      <c r="E7" s="5"/>
    </row>
    <row r="8" spans="1:10">
      <c r="F8" s="2" t="s">
        <v>20</v>
      </c>
    </row>
    <row r="9" spans="1:10" ht="28.5" customHeight="1">
      <c r="A9" s="11"/>
      <c r="B9" s="12" t="s">
        <v>15</v>
      </c>
      <c r="C9" s="12" t="s">
        <v>16</v>
      </c>
      <c r="D9" s="17" t="s">
        <v>17</v>
      </c>
      <c r="E9" s="18" t="s">
        <v>18</v>
      </c>
      <c r="F9" s="18" t="s">
        <v>0</v>
      </c>
    </row>
    <row r="10" spans="1:10" s="1" customFormat="1">
      <c r="A10" s="7"/>
      <c r="B10" s="8">
        <v>10000000</v>
      </c>
      <c r="C10" s="8" t="s">
        <v>1</v>
      </c>
      <c r="D10" s="67">
        <v>529.66499999999996</v>
      </c>
      <c r="E10" s="67">
        <f>E11+E14+E16</f>
        <v>579.82600000000002</v>
      </c>
      <c r="F10" s="36">
        <f t="shared" ref="F10:F42" si="0">IF(D10=0,0,E10/D10*100)</f>
        <v>109.47032558315162</v>
      </c>
    </row>
    <row r="11" spans="1:10" s="1" customFormat="1" ht="25.5">
      <c r="A11" s="7"/>
      <c r="B11" s="8">
        <v>13000000</v>
      </c>
      <c r="C11" s="80" t="s">
        <v>38</v>
      </c>
      <c r="D11" s="62">
        <v>0</v>
      </c>
      <c r="E11" s="61">
        <f>E12</f>
        <v>0.35899999999999999</v>
      </c>
      <c r="F11" s="36"/>
    </row>
    <row r="12" spans="1:10">
      <c r="B12" s="56">
        <v>13030000</v>
      </c>
      <c r="C12" s="56" t="s">
        <v>39</v>
      </c>
      <c r="D12" s="62">
        <v>0</v>
      </c>
      <c r="E12" s="61">
        <f>E13</f>
        <v>0.35899999999999999</v>
      </c>
      <c r="F12" s="28">
        <f t="shared" si="0"/>
        <v>0</v>
      </c>
    </row>
    <row r="13" spans="1:10" ht="38.25">
      <c r="B13" s="56">
        <v>13030100</v>
      </c>
      <c r="C13" s="55" t="s">
        <v>40</v>
      </c>
      <c r="D13" s="62">
        <v>0</v>
      </c>
      <c r="E13" s="61">
        <v>0.35899999999999999</v>
      </c>
      <c r="F13" s="46">
        <f t="shared" si="0"/>
        <v>0</v>
      </c>
    </row>
    <row r="14" spans="1:10">
      <c r="B14" s="8">
        <v>14000000</v>
      </c>
      <c r="C14" s="8" t="s">
        <v>41</v>
      </c>
      <c r="D14" s="66">
        <f>D15</f>
        <v>10.71</v>
      </c>
      <c r="E14" s="67">
        <f>E15</f>
        <v>10.406000000000001</v>
      </c>
      <c r="F14" s="36">
        <f t="shared" si="0"/>
        <v>97.161531279178334</v>
      </c>
    </row>
    <row r="15" spans="1:10" s="16" customFormat="1" ht="38.25">
      <c r="A15" s="3"/>
      <c r="B15" s="56">
        <v>14040000</v>
      </c>
      <c r="C15" s="55" t="s">
        <v>42</v>
      </c>
      <c r="D15" s="62">
        <v>10.71</v>
      </c>
      <c r="E15" s="61">
        <v>10.406000000000001</v>
      </c>
      <c r="F15" s="50">
        <f t="shared" si="0"/>
        <v>97.161531279178334</v>
      </c>
    </row>
    <row r="16" spans="1:10" s="16" customFormat="1" ht="12.75" customHeight="1">
      <c r="A16" s="3"/>
      <c r="B16" s="8">
        <v>18000000</v>
      </c>
      <c r="C16" s="8" t="s">
        <v>43</v>
      </c>
      <c r="D16" s="67">
        <f>D17+D27</f>
        <v>518.95499999999993</v>
      </c>
      <c r="E16" s="67">
        <v>569.06100000000004</v>
      </c>
      <c r="F16" s="51">
        <f t="shared" si="0"/>
        <v>109.65517241379312</v>
      </c>
      <c r="G16" s="35"/>
      <c r="H16" s="35"/>
      <c r="I16" s="35"/>
      <c r="J16" s="35"/>
    </row>
    <row r="17" spans="1:10" s="16" customFormat="1" ht="12.75" customHeight="1">
      <c r="A17" s="3"/>
      <c r="B17" s="8">
        <v>18010000</v>
      </c>
      <c r="C17" s="8" t="s">
        <v>44</v>
      </c>
      <c r="D17" s="67">
        <f>D18+D19+D20+D21+D22+D23+D24+D25+D26</f>
        <v>173.22399999999999</v>
      </c>
      <c r="E17" s="67">
        <v>238.42599999999999</v>
      </c>
      <c r="F17" s="36">
        <f t="shared" si="0"/>
        <v>137.64028079249988</v>
      </c>
      <c r="G17" s="35"/>
      <c r="H17" s="35"/>
      <c r="I17" s="35"/>
      <c r="J17" s="35"/>
    </row>
    <row r="18" spans="1:10" s="16" customFormat="1" ht="52.5" customHeight="1">
      <c r="A18" s="3"/>
      <c r="B18" s="56">
        <v>18010100</v>
      </c>
      <c r="C18" s="55" t="s">
        <v>45</v>
      </c>
      <c r="D18" s="61">
        <v>1.99</v>
      </c>
      <c r="E18" s="61">
        <v>1.99</v>
      </c>
      <c r="F18" s="50">
        <f t="shared" si="0"/>
        <v>100</v>
      </c>
      <c r="G18" s="35"/>
      <c r="H18" s="35"/>
      <c r="I18" s="35"/>
      <c r="J18" s="35"/>
    </row>
    <row r="19" spans="1:10" ht="51">
      <c r="B19" s="56">
        <v>18010200</v>
      </c>
      <c r="C19" s="55" t="s">
        <v>46</v>
      </c>
      <c r="D19" s="62">
        <v>0</v>
      </c>
      <c r="E19" s="61">
        <v>1.5</v>
      </c>
      <c r="F19" s="46">
        <f t="shared" si="0"/>
        <v>0</v>
      </c>
      <c r="H19" s="3"/>
      <c r="I19" s="3"/>
    </row>
    <row r="20" spans="1:10" ht="51">
      <c r="B20" s="56">
        <v>18010300</v>
      </c>
      <c r="C20" s="55" t="s">
        <v>47</v>
      </c>
      <c r="D20" s="62">
        <v>0</v>
      </c>
      <c r="E20" s="62">
        <v>0</v>
      </c>
      <c r="F20" s="33">
        <f t="shared" si="0"/>
        <v>0</v>
      </c>
    </row>
    <row r="21" spans="1:10" ht="51">
      <c r="B21" s="56">
        <v>18010400</v>
      </c>
      <c r="C21" s="55" t="s">
        <v>48</v>
      </c>
      <c r="D21" s="61">
        <v>41.902999999999999</v>
      </c>
      <c r="E21" s="61">
        <v>41.902999999999999</v>
      </c>
      <c r="F21" s="33">
        <f t="shared" si="0"/>
        <v>100</v>
      </c>
    </row>
    <row r="22" spans="1:10">
      <c r="B22" s="56">
        <v>18010500</v>
      </c>
      <c r="C22" s="56" t="s">
        <v>49</v>
      </c>
      <c r="D22" s="61">
        <v>18.411000000000001</v>
      </c>
      <c r="E22" s="61">
        <v>65.822000000000003</v>
      </c>
      <c r="F22" s="33">
        <f t="shared" si="0"/>
        <v>357.51452935744931</v>
      </c>
    </row>
    <row r="23" spans="1:10">
      <c r="B23" s="56">
        <v>18010600</v>
      </c>
      <c r="C23" s="56" t="s">
        <v>50</v>
      </c>
      <c r="D23" s="61">
        <v>100.262</v>
      </c>
      <c r="E23" s="61">
        <v>100.32899999999999</v>
      </c>
      <c r="F23" s="33">
        <f t="shared" si="0"/>
        <v>100.06682491871297</v>
      </c>
    </row>
    <row r="24" spans="1:10" s="16" customFormat="1">
      <c r="A24" s="3"/>
      <c r="B24" s="56">
        <v>18010700</v>
      </c>
      <c r="C24" s="56" t="s">
        <v>51</v>
      </c>
      <c r="D24" s="61">
        <v>2.8069999999999999</v>
      </c>
      <c r="E24" s="61">
        <v>2.8069999999999999</v>
      </c>
      <c r="F24" s="53">
        <f t="shared" si="0"/>
        <v>100</v>
      </c>
    </row>
    <row r="25" spans="1:10" s="16" customFormat="1">
      <c r="A25" s="3"/>
      <c r="B25" s="56">
        <v>18010900</v>
      </c>
      <c r="C25" s="56" t="s">
        <v>52</v>
      </c>
      <c r="D25" s="61">
        <v>2.0059999999999998</v>
      </c>
      <c r="E25" s="61">
        <v>17.824999999999999</v>
      </c>
      <c r="F25" s="53">
        <f t="shared" si="0"/>
        <v>888.58424725822545</v>
      </c>
    </row>
    <row r="26" spans="1:10" s="16" customFormat="1">
      <c r="A26" s="3"/>
      <c r="B26" s="56">
        <v>18011100</v>
      </c>
      <c r="C26" s="56" t="s">
        <v>53</v>
      </c>
      <c r="D26" s="61">
        <v>5.8449999999999998</v>
      </c>
      <c r="E26" s="61">
        <v>6.25</v>
      </c>
      <c r="F26" s="33">
        <f t="shared" si="0"/>
        <v>106.92899914456801</v>
      </c>
    </row>
    <row r="27" spans="1:10" s="16" customFormat="1">
      <c r="A27" s="3"/>
      <c r="B27" s="8">
        <v>18050000</v>
      </c>
      <c r="C27" s="8" t="s">
        <v>54</v>
      </c>
      <c r="D27" s="67">
        <f>D28+D29</f>
        <v>345.73099999999999</v>
      </c>
      <c r="E27" s="67">
        <f>E28+E29</f>
        <v>330.63499999999999</v>
      </c>
      <c r="F27" s="36">
        <f t="shared" si="0"/>
        <v>95.633599532584583</v>
      </c>
    </row>
    <row r="28" spans="1:10" s="16" customFormat="1">
      <c r="A28" s="3"/>
      <c r="B28" s="56">
        <v>18050400</v>
      </c>
      <c r="C28" s="56" t="s">
        <v>21</v>
      </c>
      <c r="D28" s="61">
        <v>39.768000000000001</v>
      </c>
      <c r="E28" s="61">
        <v>39.767000000000003</v>
      </c>
      <c r="F28" s="52">
        <f t="shared" ref="F28" si="1">F29+F32</f>
        <v>192.76754634256167</v>
      </c>
    </row>
    <row r="29" spans="1:10" s="1" customFormat="1" ht="63.75">
      <c r="A29" s="7"/>
      <c r="B29" s="56">
        <v>18050500</v>
      </c>
      <c r="C29" s="57" t="s">
        <v>55</v>
      </c>
      <c r="D29" s="61">
        <v>305.96300000000002</v>
      </c>
      <c r="E29" s="61">
        <v>290.86799999999999</v>
      </c>
      <c r="F29" s="34">
        <f t="shared" si="0"/>
        <v>95.066396917274304</v>
      </c>
    </row>
    <row r="30" spans="1:10" s="1" customFormat="1">
      <c r="A30" s="7"/>
      <c r="B30" s="8">
        <v>20000000</v>
      </c>
      <c r="C30" s="8" t="s">
        <v>3</v>
      </c>
      <c r="D30" s="67">
        <f>D31+D34</f>
        <v>0.68500000000000005</v>
      </c>
      <c r="E30" s="67">
        <f>E31+E34</f>
        <v>1.3869499999999999</v>
      </c>
      <c r="F30" s="26">
        <f t="shared" si="0"/>
        <v>202.47445255474449</v>
      </c>
    </row>
    <row r="31" spans="1:10" s="1" customFormat="1" ht="25.5">
      <c r="A31" s="7"/>
      <c r="B31" s="56">
        <v>21000000</v>
      </c>
      <c r="C31" s="55" t="s">
        <v>56</v>
      </c>
      <c r="D31" s="61">
        <f>D32</f>
        <v>0.17399999999999999</v>
      </c>
      <c r="E31" s="61">
        <f>E32</f>
        <v>0.17</v>
      </c>
      <c r="F31" s="34">
        <f t="shared" si="0"/>
        <v>97.701149425287369</v>
      </c>
    </row>
    <row r="32" spans="1:10" s="1" customFormat="1">
      <c r="A32" s="7"/>
      <c r="B32" s="8">
        <v>21080000</v>
      </c>
      <c r="C32" s="8" t="s">
        <v>57</v>
      </c>
      <c r="D32" s="67">
        <f>D33</f>
        <v>0.17399999999999999</v>
      </c>
      <c r="E32" s="67">
        <f>E33</f>
        <v>0.17</v>
      </c>
      <c r="F32" s="36">
        <f t="shared" si="0"/>
        <v>97.701149425287369</v>
      </c>
      <c r="H32" s="7"/>
      <c r="I32" s="7"/>
      <c r="J32" s="7"/>
    </row>
    <row r="33" spans="1:10" s="1" customFormat="1">
      <c r="A33" s="7"/>
      <c r="B33" s="56">
        <v>21081100</v>
      </c>
      <c r="C33" s="56" t="s">
        <v>58</v>
      </c>
      <c r="D33" s="61">
        <v>0.17399999999999999</v>
      </c>
      <c r="E33" s="61">
        <v>0.17</v>
      </c>
      <c r="F33" s="50">
        <f t="shared" si="0"/>
        <v>97.701149425287369</v>
      </c>
      <c r="H33" s="7"/>
      <c r="I33" s="7"/>
      <c r="J33" s="7"/>
    </row>
    <row r="34" spans="1:10" s="1" customFormat="1" ht="25.5">
      <c r="A34" s="7"/>
      <c r="B34" s="8">
        <v>22000000</v>
      </c>
      <c r="C34" s="80" t="s">
        <v>4</v>
      </c>
      <c r="D34" s="67">
        <f>D35+D37+D39</f>
        <v>0.51100000000000001</v>
      </c>
      <c r="E34" s="67">
        <f>E35+E37+E39</f>
        <v>1.21695</v>
      </c>
      <c r="F34" s="36">
        <f t="shared" si="0"/>
        <v>238.15068493150685</v>
      </c>
      <c r="H34" s="7"/>
      <c r="I34" s="7"/>
      <c r="J34" s="7"/>
    </row>
    <row r="35" spans="1:10" s="1" customFormat="1">
      <c r="A35" s="7"/>
      <c r="B35" s="56">
        <v>22010000</v>
      </c>
      <c r="C35" s="56" t="s">
        <v>35</v>
      </c>
      <c r="D35" s="61">
        <f>D36</f>
        <v>0.45</v>
      </c>
      <c r="E35" s="61">
        <f>E36</f>
        <v>0.39100000000000001</v>
      </c>
      <c r="F35" s="50">
        <f t="shared" si="0"/>
        <v>86.8888888888889</v>
      </c>
      <c r="H35" s="7"/>
      <c r="I35" s="7"/>
      <c r="J35" s="7"/>
    </row>
    <row r="36" spans="1:10">
      <c r="B36" s="56">
        <v>22012500</v>
      </c>
      <c r="C36" s="56" t="s">
        <v>36</v>
      </c>
      <c r="D36" s="61">
        <v>0.45</v>
      </c>
      <c r="E36" s="61">
        <v>0.39100000000000001</v>
      </c>
      <c r="F36" s="33">
        <f t="shared" si="0"/>
        <v>86.8888888888889</v>
      </c>
      <c r="H36" s="13"/>
      <c r="I36" s="13"/>
      <c r="J36" s="3"/>
    </row>
    <row r="37" spans="1:10" s="1" customFormat="1" ht="38.25">
      <c r="A37" s="7"/>
      <c r="B37" s="56">
        <v>22080000</v>
      </c>
      <c r="C37" s="55" t="s">
        <v>5</v>
      </c>
      <c r="D37" s="62">
        <v>0</v>
      </c>
      <c r="E37" s="61">
        <f>E38</f>
        <v>0.70099999999999996</v>
      </c>
      <c r="F37" s="50">
        <f t="shared" si="0"/>
        <v>0</v>
      </c>
      <c r="H37" s="7"/>
      <c r="I37" s="7"/>
      <c r="J37" s="7"/>
    </row>
    <row r="38" spans="1:10" ht="42.75" customHeight="1">
      <c r="B38" s="56">
        <v>22080400</v>
      </c>
      <c r="C38" s="55" t="s">
        <v>6</v>
      </c>
      <c r="D38" s="62">
        <v>0</v>
      </c>
      <c r="E38" s="61">
        <v>0.70099999999999996</v>
      </c>
      <c r="F38" s="33">
        <f t="shared" si="0"/>
        <v>0</v>
      </c>
      <c r="H38" s="3"/>
      <c r="I38" s="3"/>
      <c r="J38" s="3"/>
    </row>
    <row r="39" spans="1:10">
      <c r="B39" s="8">
        <v>22090000</v>
      </c>
      <c r="C39" s="8" t="s">
        <v>7</v>
      </c>
      <c r="D39" s="61">
        <f>D40+D41</f>
        <v>6.0999999999999999E-2</v>
      </c>
      <c r="E39" s="61">
        <f>E40+E41</f>
        <v>0.12494999999999999</v>
      </c>
      <c r="F39" s="33">
        <f t="shared" si="0"/>
        <v>204.83606557377047</v>
      </c>
    </row>
    <row r="40" spans="1:10" s="16" customFormat="1" ht="51">
      <c r="A40" s="3"/>
      <c r="B40" s="56">
        <v>22090100</v>
      </c>
      <c r="C40" s="55" t="s">
        <v>8</v>
      </c>
      <c r="D40" s="61">
        <v>2.1000000000000001E-2</v>
      </c>
      <c r="E40" s="68">
        <v>5.9500000000000004E-3</v>
      </c>
      <c r="F40" s="33">
        <f t="shared" si="0"/>
        <v>28.333333333333332</v>
      </c>
    </row>
    <row r="41" spans="1:10" s="16" customFormat="1" ht="39" thickBot="1">
      <c r="A41" s="3"/>
      <c r="B41" s="71">
        <v>22090400</v>
      </c>
      <c r="C41" s="72" t="s">
        <v>9</v>
      </c>
      <c r="D41" s="73">
        <v>0.04</v>
      </c>
      <c r="E41" s="73">
        <v>0.11899999999999999</v>
      </c>
      <c r="F41" s="69">
        <f t="shared" si="0"/>
        <v>297.49999999999994</v>
      </c>
    </row>
    <row r="42" spans="1:10" ht="13.5" thickBot="1">
      <c r="B42" s="9"/>
      <c r="C42" s="10" t="s">
        <v>14</v>
      </c>
      <c r="D42" s="37">
        <f>D10+D30</f>
        <v>530.34999999999991</v>
      </c>
      <c r="E42" s="74">
        <f>E10+E30</f>
        <v>581.21294999999998</v>
      </c>
      <c r="F42" s="70">
        <f t="shared" si="0"/>
        <v>109.59044970302631</v>
      </c>
    </row>
    <row r="43" spans="1:10" s="1" customFormat="1">
      <c r="A43" s="7"/>
      <c r="B43" s="58">
        <v>40000000</v>
      </c>
      <c r="C43" s="58" t="s">
        <v>10</v>
      </c>
      <c r="D43" s="66">
        <f>D45</f>
        <v>248.374</v>
      </c>
      <c r="E43" s="64">
        <f t="shared" ref="E43:E44" si="2">E44</f>
        <v>248.374</v>
      </c>
      <c r="F43" s="29">
        <f>IF(D43=0,0,E43/D43*100)</f>
        <v>100</v>
      </c>
    </row>
    <row r="44" spans="1:10" s="1" customFormat="1">
      <c r="A44" s="7"/>
      <c r="B44" s="58">
        <v>41000000</v>
      </c>
      <c r="C44" s="58" t="s">
        <v>11</v>
      </c>
      <c r="D44" s="66">
        <f>D45</f>
        <v>248.374</v>
      </c>
      <c r="E44" s="64">
        <f t="shared" si="2"/>
        <v>248.374</v>
      </c>
      <c r="F44" s="26">
        <f>IF(D44=0,0,E44/D44*100)</f>
        <v>100</v>
      </c>
    </row>
    <row r="45" spans="1:10" s="1" customFormat="1" ht="25.5">
      <c r="A45" s="7"/>
      <c r="B45" s="58">
        <v>41050000</v>
      </c>
      <c r="C45" s="55" t="s">
        <v>59</v>
      </c>
      <c r="D45" s="61">
        <f>D46+D47+D48</f>
        <v>248.374</v>
      </c>
      <c r="E45" s="61">
        <f>E46+E47+E48</f>
        <v>248.374</v>
      </c>
      <c r="F45" s="34">
        <f>IF(D45=0,0,E45/D45*100)</f>
        <v>100</v>
      </c>
    </row>
    <row r="46" spans="1:10" s="1" customFormat="1" ht="51">
      <c r="A46" s="7"/>
      <c r="B46" s="58">
        <v>41052300</v>
      </c>
      <c r="C46" s="55" t="s">
        <v>60</v>
      </c>
      <c r="D46" s="61">
        <v>1.4</v>
      </c>
      <c r="E46" s="65">
        <v>1.4</v>
      </c>
      <c r="F46" s="34">
        <f t="shared" ref="F46:F47" si="3">IF(D46=0,0,E46/D46*100)</f>
        <v>100</v>
      </c>
    </row>
    <row r="47" spans="1:10" s="1" customFormat="1">
      <c r="A47" s="7"/>
      <c r="B47" s="58">
        <v>41053900</v>
      </c>
      <c r="C47" s="58" t="s">
        <v>61</v>
      </c>
      <c r="D47" s="61">
        <v>242.274</v>
      </c>
      <c r="E47" s="65">
        <v>242.274</v>
      </c>
      <c r="F47" s="34">
        <f t="shared" si="3"/>
        <v>100</v>
      </c>
    </row>
    <row r="48" spans="1:10" ht="64.5" thickBot="1">
      <c r="B48" s="58">
        <v>41054100</v>
      </c>
      <c r="C48" s="55" t="s">
        <v>62</v>
      </c>
      <c r="D48" s="61">
        <v>4.7</v>
      </c>
      <c r="E48" s="65">
        <v>4.7</v>
      </c>
      <c r="F48" s="76">
        <f>IF(D48=0,0,E48/D48*100)</f>
        <v>100</v>
      </c>
    </row>
    <row r="49" spans="1:6" ht="13.5" thickBot="1">
      <c r="B49" s="9"/>
      <c r="C49" s="10" t="s">
        <v>14</v>
      </c>
      <c r="D49" s="63">
        <f>D43</f>
        <v>248.374</v>
      </c>
      <c r="E49" s="75">
        <f>E43</f>
        <v>248.374</v>
      </c>
      <c r="F49" s="78">
        <f t="shared" ref="F49:F50" si="4">IF(D49=0,0,E49/D49*100)</f>
        <v>100</v>
      </c>
    </row>
    <row r="50" spans="1:6" ht="21.75" customHeight="1">
      <c r="B50" s="19"/>
      <c r="C50" s="15" t="s">
        <v>19</v>
      </c>
      <c r="D50" s="30">
        <f>D42+D43</f>
        <v>778.72399999999993</v>
      </c>
      <c r="E50" s="30">
        <f>E42+E43</f>
        <v>829.58695</v>
      </c>
      <c r="F50" s="77">
        <f t="shared" si="4"/>
        <v>106.53157601409487</v>
      </c>
    </row>
    <row r="51" spans="1:6" s="16" customFormat="1" ht="21.75" customHeight="1" thickBot="1">
      <c r="A51" s="3"/>
      <c r="B51" s="87"/>
      <c r="C51" s="88"/>
      <c r="D51" s="88"/>
      <c r="E51" s="88"/>
      <c r="F51" s="89"/>
    </row>
    <row r="52" spans="1:6" s="16" customFormat="1" ht="21.75" customHeight="1">
      <c r="A52" s="3"/>
      <c r="B52" s="19"/>
      <c r="C52" s="15" t="s">
        <v>26</v>
      </c>
      <c r="D52" s="40"/>
      <c r="E52" s="40"/>
      <c r="F52" s="41"/>
    </row>
    <row r="53" spans="1:6" s="16" customFormat="1" ht="16.5" customHeight="1">
      <c r="A53" s="3"/>
      <c r="B53" s="8">
        <v>10000000</v>
      </c>
      <c r="C53" s="8" t="s">
        <v>1</v>
      </c>
      <c r="D53" s="44">
        <f>D54</f>
        <v>1.825</v>
      </c>
      <c r="E53" s="44">
        <f>E54</f>
        <v>1.6139999999999999</v>
      </c>
      <c r="F53" s="36">
        <f t="shared" ref="F53:F57" si="5">IF(D53=0,0,E53/D53*100)</f>
        <v>88.438356164383563</v>
      </c>
    </row>
    <row r="54" spans="1:6" s="16" customFormat="1" ht="16.5" customHeight="1">
      <c r="A54" s="3"/>
      <c r="B54" s="8">
        <v>19000000</v>
      </c>
      <c r="C54" s="8" t="s">
        <v>2</v>
      </c>
      <c r="D54" s="44">
        <f>D55</f>
        <v>1.825</v>
      </c>
      <c r="E54" s="44">
        <f>E55</f>
        <v>1.6139999999999999</v>
      </c>
      <c r="F54" s="36">
        <f t="shared" si="5"/>
        <v>88.438356164383563</v>
      </c>
    </row>
    <row r="55" spans="1:6" s="16" customFormat="1" ht="16.5" customHeight="1">
      <c r="A55" s="3"/>
      <c r="B55" s="8">
        <v>19010000</v>
      </c>
      <c r="C55" s="8" t="s">
        <v>30</v>
      </c>
      <c r="D55" s="44">
        <f>D56+D57</f>
        <v>1.825</v>
      </c>
      <c r="E55" s="44">
        <f>E56+E57</f>
        <v>1.6139999999999999</v>
      </c>
      <c r="F55" s="36">
        <f t="shared" si="5"/>
        <v>88.438356164383563</v>
      </c>
    </row>
    <row r="56" spans="1:6" s="16" customFormat="1" ht="24.75" customHeight="1">
      <c r="A56" s="3"/>
      <c r="B56" s="14">
        <v>19010100</v>
      </c>
      <c r="C56" s="43" t="s">
        <v>32</v>
      </c>
      <c r="D56" s="81">
        <v>0.20200000000000001</v>
      </c>
      <c r="E56" s="81">
        <v>0.111</v>
      </c>
      <c r="F56" s="33">
        <f t="shared" si="5"/>
        <v>54.950495049504944</v>
      </c>
    </row>
    <row r="57" spans="1:6" s="16" customFormat="1" ht="24.75" customHeight="1">
      <c r="A57" s="3"/>
      <c r="B57" s="14">
        <v>19010300</v>
      </c>
      <c r="C57" s="42" t="s">
        <v>34</v>
      </c>
      <c r="D57" s="81">
        <v>1.623</v>
      </c>
      <c r="E57" s="81">
        <v>1.5029999999999999</v>
      </c>
      <c r="F57" s="33">
        <f t="shared" si="5"/>
        <v>92.606284658040664</v>
      </c>
    </row>
    <row r="58" spans="1:6" s="1" customFormat="1">
      <c r="A58" s="7"/>
      <c r="B58" s="8">
        <v>20000000</v>
      </c>
      <c r="C58" s="8" t="s">
        <v>3</v>
      </c>
      <c r="D58" s="25">
        <f>D59</f>
        <v>77.421000000000006</v>
      </c>
      <c r="E58" s="25">
        <f>E59</f>
        <v>59.822000000000003</v>
      </c>
      <c r="F58" s="33">
        <f>IF(D58=0,0,E58/D58*100)</f>
        <v>77.268441378954023</v>
      </c>
    </row>
    <row r="59" spans="1:6" s="1" customFormat="1">
      <c r="A59" s="7"/>
      <c r="B59" s="8">
        <v>25000000</v>
      </c>
      <c r="C59" s="8" t="s">
        <v>22</v>
      </c>
      <c r="D59" s="25">
        <f>D60+D64</f>
        <v>77.421000000000006</v>
      </c>
      <c r="E59" s="25">
        <f>E60+E64</f>
        <v>59.822000000000003</v>
      </c>
      <c r="F59" s="33">
        <f t="shared" ref="F59:F61" si="6">IF(D59=0,0,E59/D59*100)</f>
        <v>77.268441378954023</v>
      </c>
    </row>
    <row r="60" spans="1:6" s="1" customFormat="1" ht="38.25">
      <c r="A60" s="7"/>
      <c r="B60" s="8">
        <v>25010000</v>
      </c>
      <c r="C60" s="80" t="s">
        <v>23</v>
      </c>
      <c r="D60" s="25">
        <f>D61+D62+D63</f>
        <v>76.191000000000003</v>
      </c>
      <c r="E60" s="25">
        <f>E61+E62+E63</f>
        <v>54.899000000000001</v>
      </c>
      <c r="F60" s="33">
        <f t="shared" si="6"/>
        <v>72.054442125710381</v>
      </c>
    </row>
    <row r="61" spans="1:6" ht="25.5">
      <c r="B61" s="14">
        <v>25010100</v>
      </c>
      <c r="C61" s="57" t="s">
        <v>24</v>
      </c>
      <c r="D61" s="27">
        <v>29.835000000000001</v>
      </c>
      <c r="E61" s="27">
        <v>14.79</v>
      </c>
      <c r="F61" s="33">
        <f t="shared" si="6"/>
        <v>49.572649572649567</v>
      </c>
    </row>
    <row r="62" spans="1:6" ht="25.5">
      <c r="B62" s="14">
        <v>25010200</v>
      </c>
      <c r="C62" s="55" t="s">
        <v>25</v>
      </c>
      <c r="D62" s="27">
        <v>45.581000000000003</v>
      </c>
      <c r="E62" s="27">
        <v>39.564</v>
      </c>
      <c r="F62" s="33">
        <f>IF(D62=0,0,E62/D62*100)</f>
        <v>86.799324279853437</v>
      </c>
    </row>
    <row r="63" spans="1:6" s="59" customFormat="1">
      <c r="A63" s="3"/>
      <c r="B63" s="60">
        <v>25010300</v>
      </c>
      <c r="C63" s="60" t="s">
        <v>65</v>
      </c>
      <c r="D63" s="27">
        <v>0.77500000000000002</v>
      </c>
      <c r="E63" s="27">
        <v>0.54500000000000004</v>
      </c>
      <c r="F63" s="33">
        <f t="shared" ref="F63:F65" si="7">IF(D63=0,0,E63/D63*100)</f>
        <v>70.322580645161295</v>
      </c>
    </row>
    <row r="64" spans="1:6" s="59" customFormat="1">
      <c r="A64" s="3"/>
      <c r="B64" s="8">
        <v>25020000</v>
      </c>
      <c r="C64" s="8" t="s">
        <v>66</v>
      </c>
      <c r="D64" s="25">
        <f>D65</f>
        <v>1.23</v>
      </c>
      <c r="E64" s="25">
        <f>E65</f>
        <v>4.923</v>
      </c>
      <c r="F64" s="36">
        <f t="shared" si="7"/>
        <v>400.24390243902445</v>
      </c>
    </row>
    <row r="65" spans="1:6" s="59" customFormat="1">
      <c r="A65" s="3"/>
      <c r="B65" s="60">
        <v>25020100</v>
      </c>
      <c r="C65" s="60" t="s">
        <v>64</v>
      </c>
      <c r="D65" s="27">
        <v>1.23</v>
      </c>
      <c r="E65" s="27">
        <v>4.923</v>
      </c>
      <c r="F65" s="33">
        <f t="shared" si="7"/>
        <v>400.24390243902445</v>
      </c>
    </row>
    <row r="66" spans="1:6" ht="15.75" thickBot="1">
      <c r="B66" s="47"/>
      <c r="C66" s="48" t="s">
        <v>27</v>
      </c>
      <c r="D66" s="49">
        <f>D53+D58</f>
        <v>79.246000000000009</v>
      </c>
      <c r="E66" s="49">
        <f>E53+E58</f>
        <v>61.436</v>
      </c>
      <c r="F66" s="79">
        <f>IF(D66=0,0,E66/D66*100)</f>
        <v>77.525679529566148</v>
      </c>
    </row>
    <row r="67" spans="1:6" ht="13.5" thickBot="1">
      <c r="B67" s="82"/>
      <c r="C67" s="83"/>
      <c r="D67" s="83"/>
      <c r="E67" s="83"/>
      <c r="F67" s="84"/>
    </row>
    <row r="68" spans="1:6" ht="15.75" thickBot="1">
      <c r="B68" s="9"/>
      <c r="C68" s="20" t="s">
        <v>28</v>
      </c>
      <c r="D68" s="31">
        <f>D50+D66</f>
        <v>857.96999999999991</v>
      </c>
      <c r="E68" s="31">
        <f>E50+E66</f>
        <v>891.02295000000004</v>
      </c>
      <c r="F68" s="32">
        <v>103.85</v>
      </c>
    </row>
    <row r="70" spans="1:6" ht="15.75">
      <c r="C70" s="45" t="s">
        <v>37</v>
      </c>
      <c r="D70" s="23"/>
      <c r="E70" s="54" t="s">
        <v>31</v>
      </c>
    </row>
  </sheetData>
  <mergeCells count="5">
    <mergeCell ref="B67:F67"/>
    <mergeCell ref="A5:D5"/>
    <mergeCell ref="A7:D7"/>
    <mergeCell ref="A6:F6"/>
    <mergeCell ref="B51:F51"/>
  </mergeCells>
  <pageMargins left="0.59055118110236227" right="0.59055118110236227" top="0.39370078740157483" bottom="0.39370078740157483" header="0" footer="0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Рик</cp:lastModifiedBy>
  <cp:lastPrinted>2018-05-14T12:20:01Z</cp:lastPrinted>
  <dcterms:created xsi:type="dcterms:W3CDTF">2014-05-15T11:21:32Z</dcterms:created>
  <dcterms:modified xsi:type="dcterms:W3CDTF">2019-06-13T12:13:58Z</dcterms:modified>
</cp:coreProperties>
</file>